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ог.3471" sheetId="1" r:id="rId1"/>
  </sheets>
  <definedNames>
    <definedName name="_xlnm.Print_Titles" localSheetId="0">'дог.3471'!$11:$11</definedName>
    <definedName name="_xlnm.Print_Area" localSheetId="0">'дог.3471'!$A$1:$R$27</definedName>
  </definedNames>
  <calcPr fullCalcOnLoad="1"/>
</workbook>
</file>

<file path=xl/sharedStrings.xml><?xml version="1.0" encoding="utf-8"?>
<sst xmlns="http://schemas.openxmlformats.org/spreadsheetml/2006/main" count="67" uniqueCount="60">
  <si>
    <t>Наименование производственных и административных зданий</t>
  </si>
  <si>
    <t>Кол-во часов работы</t>
  </si>
  <si>
    <t>Нормы водопотребления</t>
  </si>
  <si>
    <t>обоснование</t>
  </si>
  <si>
    <t>требуемое качество воды</t>
  </si>
  <si>
    <t>Техни- ческий водопро-вод</t>
  </si>
  <si>
    <t>Оборот-повторные системы</t>
  </si>
  <si>
    <t>Городская канализация</t>
  </si>
  <si>
    <t>Кол-во единиц оборуд.</t>
  </si>
  <si>
    <t>Хоз-быт</t>
  </si>
  <si>
    <t>Норма-тивно чистые</t>
  </si>
  <si>
    <t>Загрязненные механически-ми примесями и минераль-ными</t>
  </si>
  <si>
    <t>Загрязненные химическими, органическими и прочими примесями</t>
  </si>
  <si>
    <t>М.П.</t>
  </si>
  <si>
    <t>№ п/п</t>
  </si>
  <si>
    <t>Технологич. процесс</t>
  </si>
  <si>
    <t>Водосток, выгреб, московск.канал-ция, слив в спец.емкости  м3/сут.</t>
  </si>
  <si>
    <t>Приложение № 3.1.</t>
  </si>
  <si>
    <t>водоснабжения и водоотведения</t>
  </si>
  <si>
    <t>к единому договору холодного</t>
  </si>
  <si>
    <t xml:space="preserve">            СОСТАВИЛ:</t>
  </si>
  <si>
    <t xml:space="preserve">                               ОАО "Химкинский водоканал"</t>
  </si>
  <si>
    <t>хоз. быт.нужды</t>
  </si>
  <si>
    <t>Заместитель коммерческого директора по реализации и работе с абонентами</t>
  </si>
  <si>
    <t>___"___</t>
  </si>
  <si>
    <t>питьевая</t>
  </si>
  <si>
    <r>
      <t>Общее водопот-ребление,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/сут.</t>
    </r>
  </si>
  <si>
    <r>
      <t>Источники водоснабжения,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/сут.</t>
    </r>
  </si>
  <si>
    <r>
      <t>Безвозв-ратные потери,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/сут.</t>
    </r>
  </si>
  <si>
    <r>
      <t>Водоотведения,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/сут.</t>
    </r>
  </si>
  <si>
    <r>
      <t>расход на един. оборудо-вания,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/сут.</t>
    </r>
  </si>
  <si>
    <t>стиральная машина</t>
  </si>
  <si>
    <t>посудомоечная машина</t>
  </si>
  <si>
    <t>Городской водопро-    вод , ХВС</t>
  </si>
  <si>
    <t>ГВС</t>
  </si>
  <si>
    <r>
      <t>0,009 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/час</t>
    </r>
  </si>
  <si>
    <t xml:space="preserve">Сброс сточных вод в городскую канализацию от объема водопотребления составляет: </t>
  </si>
  <si>
    <t>1.</t>
  </si>
  <si>
    <t>ИТР (проживающий)</t>
  </si>
  <si>
    <r>
      <t>0,060 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/час</t>
    </r>
  </si>
  <si>
    <t>(наименование организации/ФИО владельца)</t>
  </si>
  <si>
    <t>№ ______  от "    "                           202__ г.</t>
  </si>
  <si>
    <t xml:space="preserve">И.И. Имяреков </t>
  </si>
  <si>
    <r>
      <t>Офис (аппартаменты) с постоянным проживанием, Московская обл.,  г. Химки,</t>
    </r>
    <r>
      <rPr>
        <b/>
        <sz val="12"/>
        <color indexed="10"/>
        <rFont val="Times New Roman"/>
        <family val="1"/>
      </rPr>
      <t xml:space="preserve"> мкр. Новогорск, ул. Абрикосовая, д. 1, корп. 2, пом. 003</t>
    </r>
  </si>
  <si>
    <t>Душевая кабина</t>
  </si>
  <si>
    <t>СП 30.13330.2020 таб. А.2 п.9</t>
  </si>
  <si>
    <t>СП 30.13330.2020 таб. А.1 п.10</t>
  </si>
  <si>
    <t>п.24</t>
  </si>
  <si>
    <t>п.23</t>
  </si>
  <si>
    <r>
      <t>0,100 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/час</t>
    </r>
  </si>
  <si>
    <t>1</t>
  </si>
  <si>
    <t>Итого</t>
  </si>
  <si>
    <t>В.В.Вашуркин</t>
  </si>
  <si>
    <t>(Инициалы, Фамилия))</t>
  </si>
  <si>
    <t>должность</t>
  </si>
  <si>
    <t>Внимание!</t>
  </si>
  <si>
    <t>Для корректного заполнения баланса достаточно заменить данные, помеченные красным шрифтом.</t>
  </si>
  <si>
    <t xml:space="preserve">                      БАЛАНС ВОДОПОТРЕБЛЕНИЯ И ВОДООТВЕДЕНИЯ   Гражданин</t>
  </si>
  <si>
    <t xml:space="preserve"> Имяреков Имярек Имярекович</t>
  </si>
  <si>
    <t>ОБРАЗЕЦ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</si>
</sst>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0.0"/>
    <numFmt numFmtId="184" formatCode="0.0000"/>
    <numFmt numFmtId="185" formatCode="[$-FC19]d\ mmmm\ yyyy\ &quot;г.&quot;"/>
    <numFmt numFmtId="186" formatCode="#&quot; &quot;?/2"/>
    <numFmt numFmtId="187" formatCode="0.0%"/>
  </numFmts>
  <fonts count="68">
    <font>
      <sz val="10"/>
      <name val="Arial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vertAlign val="superscript"/>
      <sz val="14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20"/>
      <color indexed="62"/>
      <name val="Times New Roman"/>
      <family val="1"/>
    </font>
    <font>
      <b/>
      <sz val="12"/>
      <color indexed="62"/>
      <name val="Times New Roman"/>
      <family val="1"/>
    </font>
    <font>
      <b/>
      <sz val="10"/>
      <color indexed="62"/>
      <name val="Times New Roman"/>
      <family val="1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20"/>
      <color theme="4"/>
      <name val="Times New Roman"/>
      <family val="1"/>
    </font>
    <font>
      <b/>
      <sz val="12"/>
      <color theme="4"/>
      <name val="Times New Roman"/>
      <family val="1"/>
    </font>
    <font>
      <b/>
      <sz val="10"/>
      <color theme="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54" applyNumberFormat="1" applyFont="1" applyFill="1" applyBorder="1" applyAlignment="1" applyProtection="1">
      <alignment horizontal="center" vertical="top"/>
      <protection/>
    </xf>
    <xf numFmtId="0" fontId="1" fillId="0" borderId="0" xfId="54" applyNumberFormat="1" applyFont="1" applyFill="1" applyBorder="1" applyAlignment="1" applyProtection="1">
      <alignment vertical="top" wrapText="1"/>
      <protection/>
    </xf>
    <xf numFmtId="0" fontId="1" fillId="0" borderId="0" xfId="54" applyNumberFormat="1" applyFont="1" applyFill="1" applyBorder="1" applyAlignment="1" applyProtection="1">
      <alignment vertical="center" wrapText="1"/>
      <protection/>
    </xf>
    <xf numFmtId="0" fontId="1" fillId="0" borderId="0" xfId="54" applyNumberFormat="1" applyFont="1" applyFill="1" applyBorder="1" applyAlignment="1" applyProtection="1">
      <alignment horizontal="center" vertical="center" wrapText="1"/>
      <protection/>
    </xf>
    <xf numFmtId="0" fontId="1" fillId="0" borderId="0" xfId="54" applyNumberFormat="1" applyFont="1" applyFill="1" applyBorder="1" applyAlignment="1" applyProtection="1">
      <alignment vertical="top"/>
      <protection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2" fontId="1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" fillId="0" borderId="0" xfId="54" applyFont="1">
      <alignment/>
      <protection/>
    </xf>
    <xf numFmtId="0" fontId="1" fillId="0" borderId="0" xfId="0" applyFont="1" applyAlignment="1">
      <alignment/>
    </xf>
    <xf numFmtId="0" fontId="8" fillId="0" borderId="0" xfId="54" applyFont="1" applyAlignment="1">
      <alignment/>
      <protection/>
    </xf>
    <xf numFmtId="0" fontId="1" fillId="0" borderId="0" xfId="54" applyFont="1" applyAlignment="1">
      <alignment vertical="top"/>
      <protection/>
    </xf>
    <xf numFmtId="0" fontId="12" fillId="0" borderId="0" xfId="54" applyFont="1" applyAlignment="1">
      <alignment horizontal="center"/>
      <protection/>
    </xf>
    <xf numFmtId="0" fontId="13" fillId="0" borderId="0" xfId="54" applyFont="1">
      <alignment/>
      <protection/>
    </xf>
    <xf numFmtId="0" fontId="12" fillId="0" borderId="0" xfId="54" applyFont="1" applyAlignment="1">
      <alignment horizontal="left"/>
      <protection/>
    </xf>
    <xf numFmtId="0" fontId="12" fillId="0" borderId="0" xfId="54" applyFont="1" applyAlignment="1">
      <alignment vertical="top"/>
      <protection/>
    </xf>
    <xf numFmtId="0" fontId="12" fillId="0" borderId="0" xfId="54" applyFont="1">
      <alignment/>
      <protection/>
    </xf>
    <xf numFmtId="0" fontId="12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18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54" applyFont="1" applyAlignment="1">
      <alignment vertical="center"/>
      <protection/>
    </xf>
    <xf numFmtId="0" fontId="7" fillId="0" borderId="0" xfId="0" applyFont="1" applyAlignment="1">
      <alignment/>
    </xf>
    <xf numFmtId="0" fontId="1" fillId="0" borderId="12" xfId="0" applyFont="1" applyBorder="1" applyAlignment="1">
      <alignment/>
    </xf>
    <xf numFmtId="0" fontId="18" fillId="0" borderId="0" xfId="54" applyFont="1" applyAlignment="1">
      <alignment horizontal="left"/>
      <protection/>
    </xf>
    <xf numFmtId="0" fontId="6" fillId="0" borderId="0" xfId="54" applyFont="1" applyAlignment="1">
      <alignment horizontal="center" vertical="top"/>
      <protection/>
    </xf>
    <xf numFmtId="0" fontId="7" fillId="0" borderId="0" xfId="54" applyFont="1" applyAlignment="1">
      <alignment/>
      <protection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13" fillId="0" borderId="0" xfId="54" applyFont="1" applyAlignment="1">
      <alignment/>
      <protection/>
    </xf>
    <xf numFmtId="0" fontId="8" fillId="0" borderId="0" xfId="54" applyFont="1" applyAlignment="1">
      <alignment horizontal="left"/>
      <protection/>
    </xf>
    <xf numFmtId="0" fontId="8" fillId="0" borderId="0" xfId="54" applyNumberFormat="1" applyFont="1" applyFill="1" applyBorder="1" applyAlignment="1" applyProtection="1">
      <alignment horizontal="left" vertical="center" wrapText="1"/>
      <protection/>
    </xf>
    <xf numFmtId="0" fontId="14" fillId="0" borderId="0" xfId="54" applyFont="1" applyAlignment="1">
      <alignment horizontal="left"/>
      <protection/>
    </xf>
    <xf numFmtId="0" fontId="15" fillId="0" borderId="0" xfId="54" applyFont="1" applyAlignment="1">
      <alignment horizontal="left"/>
      <protection/>
    </xf>
    <xf numFmtId="0" fontId="12" fillId="0" borderId="0" xfId="54" applyFont="1" applyAlignment="1">
      <alignment/>
      <protection/>
    </xf>
    <xf numFmtId="0" fontId="16" fillId="0" borderId="0" xfId="54" applyFont="1" applyAlignment="1">
      <alignment horizont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54" applyFont="1" applyAlignment="1">
      <alignment horizontal="center"/>
      <protection/>
    </xf>
    <xf numFmtId="0" fontId="1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54" applyFont="1" applyAlignment="1">
      <alignment horizontal="left" vertical="center"/>
      <protection/>
    </xf>
    <xf numFmtId="0" fontId="1" fillId="0" borderId="0" xfId="0" applyFont="1" applyAlignment="1">
      <alignment vertical="center"/>
    </xf>
    <xf numFmtId="0" fontId="7" fillId="0" borderId="0" xfId="54" applyFont="1" applyAlignment="1">
      <alignment horizontal="center" vertical="center"/>
      <protection/>
    </xf>
    <xf numFmtId="0" fontId="1" fillId="0" borderId="0" xfId="54" applyFont="1" applyAlignment="1">
      <alignment horizontal="left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62" fillId="0" borderId="0" xfId="54" applyFont="1" applyAlignment="1">
      <alignment horizontal="center"/>
      <protection/>
    </xf>
    <xf numFmtId="1" fontId="10" fillId="0" borderId="10" xfId="0" applyNumberFormat="1" applyFont="1" applyBorder="1" applyAlignment="1" quotePrefix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2" fontId="10" fillId="0" borderId="13" xfId="0" applyNumberFormat="1" applyFont="1" applyBorder="1" applyAlignment="1">
      <alignment horizontal="center" vertical="center" wrapText="1"/>
    </xf>
    <xf numFmtId="182" fontId="10" fillId="0" borderId="15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12" xfId="54" applyFont="1" applyBorder="1" applyAlignment="1">
      <alignment wrapText="1"/>
      <protection/>
    </xf>
    <xf numFmtId="0" fontId="1" fillId="0" borderId="0" xfId="54" applyFont="1" applyAlignment="1">
      <alignment/>
      <protection/>
    </xf>
    <xf numFmtId="1" fontId="63" fillId="0" borderId="10" xfId="0" applyNumberFormat="1" applyFont="1" applyBorder="1" applyAlignment="1" quotePrefix="1">
      <alignment horizontal="center" vertical="center" wrapText="1"/>
    </xf>
    <xf numFmtId="1" fontId="63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2" fontId="1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right" vertical="center" wrapText="1"/>
    </xf>
    <xf numFmtId="187" fontId="10" fillId="0" borderId="20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82" fontId="10" fillId="0" borderId="0" xfId="0" applyNumberFormat="1" applyFont="1" applyBorder="1" applyAlignment="1">
      <alignment vertical="center" wrapText="1"/>
    </xf>
    <xf numFmtId="2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0" xfId="54" applyFont="1" applyAlignment="1">
      <alignment horizontal="center"/>
      <protection/>
    </xf>
    <xf numFmtId="0" fontId="64" fillId="0" borderId="0" xfId="54" applyFont="1" applyAlignment="1">
      <alignment/>
      <protection/>
    </xf>
    <xf numFmtId="0" fontId="65" fillId="33" borderId="0" xfId="54" applyFont="1" applyFill="1" applyAlignment="1">
      <alignment horizontal="center"/>
      <protection/>
    </xf>
    <xf numFmtId="0" fontId="66" fillId="33" borderId="0" xfId="54" applyFont="1" applyFill="1">
      <alignment/>
      <protection/>
    </xf>
    <xf numFmtId="0" fontId="67" fillId="33" borderId="0" xfId="54" applyFont="1" applyFill="1">
      <alignment/>
      <protection/>
    </xf>
    <xf numFmtId="0" fontId="62" fillId="33" borderId="0" xfId="54" applyFont="1" applyFill="1">
      <alignment/>
      <protection/>
    </xf>
    <xf numFmtId="0" fontId="44" fillId="0" borderId="0" xfId="54" applyFont="1" applyAlignment="1">
      <alignment horizontal="center"/>
      <protection/>
    </xf>
    <xf numFmtId="0" fontId="44" fillId="0" borderId="0" xfId="54" applyFont="1" applyAlignment="1">
      <alignment horizontal="left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view="pageBreakPreview" zoomScaleSheetLayoutView="100" zoomScalePageLayoutView="0" workbookViewId="0" topLeftCell="A1">
      <selection activeCell="J25" sqref="J25"/>
    </sheetView>
  </sheetViews>
  <sheetFormatPr defaultColWidth="9.140625" defaultRowHeight="12.75"/>
  <cols>
    <col min="1" max="1" width="3.7109375" style="18" customWidth="1"/>
    <col min="2" max="2" width="19.7109375" style="18" customWidth="1"/>
    <col min="3" max="3" width="10.8515625" style="18" customWidth="1"/>
    <col min="4" max="4" width="9.00390625" style="18" customWidth="1"/>
    <col min="5" max="5" width="13.8515625" style="18" customWidth="1"/>
    <col min="6" max="6" width="12.140625" style="18" customWidth="1"/>
    <col min="7" max="7" width="9.28125" style="18" customWidth="1"/>
    <col min="8" max="8" width="10.57421875" style="18" customWidth="1"/>
    <col min="9" max="9" width="9.28125" style="18" customWidth="1"/>
    <col min="10" max="10" width="9.00390625" style="18" customWidth="1"/>
    <col min="11" max="11" width="8.7109375" style="18" customWidth="1"/>
    <col min="12" max="12" width="9.28125" style="18" customWidth="1"/>
    <col min="13" max="13" width="8.00390625" style="18" customWidth="1"/>
    <col min="14" max="14" width="8.28125" style="18" customWidth="1"/>
    <col min="15" max="15" width="7.421875" style="18" customWidth="1"/>
    <col min="16" max="16" width="9.7109375" style="18" customWidth="1"/>
    <col min="17" max="17" width="11.00390625" style="18" customWidth="1"/>
    <col min="18" max="18" width="10.28125" style="18" customWidth="1"/>
    <col min="19" max="16384" width="9.140625" style="18" customWidth="1"/>
  </cols>
  <sheetData>
    <row r="1" spans="1:256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49" t="s">
        <v>17</v>
      </c>
      <c r="O1" s="49"/>
      <c r="P1" s="49"/>
      <c r="Q1" s="49"/>
      <c r="R1" s="49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ht="15.75">
      <c r="A2" s="17"/>
      <c r="B2" s="109" t="s">
        <v>55</v>
      </c>
      <c r="C2" s="111"/>
      <c r="D2" s="111"/>
      <c r="E2" s="111"/>
      <c r="F2" s="111"/>
      <c r="G2" s="111"/>
      <c r="H2" s="111"/>
      <c r="I2" s="108" t="s">
        <v>59</v>
      </c>
      <c r="J2" s="108"/>
      <c r="K2" s="108"/>
      <c r="L2" s="108"/>
      <c r="M2" s="17"/>
      <c r="N2" s="19" t="s">
        <v>19</v>
      </c>
      <c r="O2" s="19"/>
      <c r="P2" s="19"/>
      <c r="Q2" s="19"/>
      <c r="R2" s="19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12.75">
      <c r="A3" s="17"/>
      <c r="B3" s="110" t="s">
        <v>56</v>
      </c>
      <c r="C3" s="111"/>
      <c r="D3" s="111"/>
      <c r="E3" s="111"/>
      <c r="F3" s="111"/>
      <c r="G3" s="111"/>
      <c r="H3" s="111"/>
      <c r="I3" s="108"/>
      <c r="J3" s="108"/>
      <c r="K3" s="108"/>
      <c r="L3" s="108"/>
      <c r="M3" s="17"/>
      <c r="N3" s="49" t="s">
        <v>18</v>
      </c>
      <c r="O3" s="49"/>
      <c r="P3" s="49"/>
      <c r="Q3" s="49"/>
      <c r="R3" s="49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s="2" customFormat="1" ht="12.75" customHeight="1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50" t="s">
        <v>41</v>
      </c>
      <c r="O4" s="50"/>
      <c r="P4" s="50"/>
      <c r="Q4" s="50"/>
      <c r="R4" s="5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20.25">
      <c r="A5" s="20"/>
      <c r="B5" s="21"/>
      <c r="C5" s="22"/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18.75">
      <c r="A6" s="20"/>
      <c r="B6" s="106" t="s">
        <v>57</v>
      </c>
      <c r="C6" s="106"/>
      <c r="D6" s="106"/>
      <c r="E6" s="106"/>
      <c r="F6" s="106"/>
      <c r="G6" s="106"/>
      <c r="H6" s="106"/>
      <c r="I6" s="106"/>
      <c r="J6" s="106"/>
      <c r="K6" s="107" t="s">
        <v>58</v>
      </c>
      <c r="L6" s="48"/>
      <c r="M6" s="48"/>
      <c r="N6" s="48"/>
      <c r="O6" s="48"/>
      <c r="P6" s="48"/>
      <c r="Q6" s="48"/>
      <c r="R6" s="48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26" customFormat="1" ht="21.75">
      <c r="A7" s="24"/>
      <c r="B7" s="53"/>
      <c r="C7" s="53"/>
      <c r="D7" s="53"/>
      <c r="E7" s="23"/>
      <c r="F7" s="23"/>
      <c r="G7" s="23"/>
      <c r="H7" s="23"/>
      <c r="I7" s="54" t="s">
        <v>40</v>
      </c>
      <c r="J7" s="54"/>
      <c r="K7" s="54"/>
      <c r="L7" s="54"/>
      <c r="M7" s="23"/>
      <c r="N7" s="23"/>
      <c r="O7" s="23"/>
      <c r="P7" s="23"/>
      <c r="Q7" s="23"/>
      <c r="R7" s="23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18" s="2" customFormat="1" ht="25.5" customHeight="1">
      <c r="A8" s="55" t="s">
        <v>14</v>
      </c>
      <c r="B8" s="55" t="s">
        <v>0</v>
      </c>
      <c r="C8" s="55" t="s">
        <v>15</v>
      </c>
      <c r="D8" s="62" t="s">
        <v>1</v>
      </c>
      <c r="E8" s="64" t="s">
        <v>2</v>
      </c>
      <c r="F8" s="65"/>
      <c r="G8" s="65"/>
      <c r="H8" s="55" t="s">
        <v>26</v>
      </c>
      <c r="I8" s="64" t="s">
        <v>27</v>
      </c>
      <c r="J8" s="67"/>
      <c r="K8" s="67"/>
      <c r="L8" s="68"/>
      <c r="M8" s="55" t="s">
        <v>28</v>
      </c>
      <c r="N8" s="64" t="s">
        <v>29</v>
      </c>
      <c r="O8" s="67"/>
      <c r="P8" s="67"/>
      <c r="Q8" s="67"/>
      <c r="R8" s="71" t="s">
        <v>16</v>
      </c>
    </row>
    <row r="9" spans="1:18" s="2" customFormat="1" ht="24" customHeight="1">
      <c r="A9" s="56"/>
      <c r="B9" s="58"/>
      <c r="C9" s="60"/>
      <c r="D9" s="63"/>
      <c r="E9" s="55" t="s">
        <v>3</v>
      </c>
      <c r="F9" s="55" t="s">
        <v>30</v>
      </c>
      <c r="G9" s="55" t="s">
        <v>4</v>
      </c>
      <c r="H9" s="70"/>
      <c r="I9" s="78" t="s">
        <v>33</v>
      </c>
      <c r="J9" s="55" t="s">
        <v>34</v>
      </c>
      <c r="K9" s="55" t="s">
        <v>5</v>
      </c>
      <c r="L9" s="55" t="s">
        <v>6</v>
      </c>
      <c r="M9" s="70"/>
      <c r="N9" s="62" t="s">
        <v>7</v>
      </c>
      <c r="O9" s="62"/>
      <c r="P9" s="62"/>
      <c r="Q9" s="64"/>
      <c r="R9" s="72"/>
    </row>
    <row r="10" spans="1:18" s="2" customFormat="1" ht="57" customHeight="1">
      <c r="A10" s="57"/>
      <c r="B10" s="59"/>
      <c r="C10" s="61"/>
      <c r="D10" s="11" t="s">
        <v>8</v>
      </c>
      <c r="E10" s="66"/>
      <c r="F10" s="66"/>
      <c r="G10" s="66"/>
      <c r="H10" s="66"/>
      <c r="I10" s="79"/>
      <c r="J10" s="66"/>
      <c r="K10" s="66"/>
      <c r="L10" s="57"/>
      <c r="M10" s="66"/>
      <c r="N10" s="5" t="s">
        <v>9</v>
      </c>
      <c r="O10" s="5" t="s">
        <v>10</v>
      </c>
      <c r="P10" s="27" t="s">
        <v>11</v>
      </c>
      <c r="Q10" s="28" t="s">
        <v>12</v>
      </c>
      <c r="R10" s="73"/>
    </row>
    <row r="11" spans="1:18" s="1" customFormat="1" ht="15" customHeight="1">
      <c r="A11" s="3">
        <v>1</v>
      </c>
      <c r="B11" s="4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</row>
    <row r="12" spans="1:18" s="29" customFormat="1" ht="15" customHeight="1">
      <c r="A12" s="29" t="s">
        <v>37</v>
      </c>
      <c r="B12" s="80" t="s">
        <v>43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2"/>
    </row>
    <row r="13" spans="1:18" ht="33" customHeight="1">
      <c r="A13" s="15"/>
      <c r="B13" s="16" t="s">
        <v>38</v>
      </c>
      <c r="C13" s="13" t="s">
        <v>22</v>
      </c>
      <c r="D13" s="94">
        <v>2</v>
      </c>
      <c r="E13" s="11" t="s">
        <v>45</v>
      </c>
      <c r="F13" s="13">
        <v>0.012</v>
      </c>
      <c r="G13" s="12" t="s">
        <v>25</v>
      </c>
      <c r="H13" s="14">
        <f>SUM(I13:L13)</f>
        <v>0.024</v>
      </c>
      <c r="I13" s="14">
        <f>D13*0.008</f>
        <v>0.016</v>
      </c>
      <c r="J13" s="14">
        <f>D13*0.004</f>
        <v>0.008</v>
      </c>
      <c r="K13" s="14"/>
      <c r="L13" s="14"/>
      <c r="M13" s="14"/>
      <c r="N13" s="14">
        <f>SUM(I13:K13)</f>
        <v>0.024</v>
      </c>
      <c r="O13" s="13"/>
      <c r="P13" s="13"/>
      <c r="Q13" s="13"/>
      <c r="R13" s="13"/>
    </row>
    <row r="14" spans="1:18" ht="14.25">
      <c r="A14" s="95"/>
      <c r="B14" s="85" t="s">
        <v>44</v>
      </c>
      <c r="C14" s="85" t="s">
        <v>24</v>
      </c>
      <c r="D14" s="93">
        <v>1</v>
      </c>
      <c r="E14" s="87" t="s">
        <v>46</v>
      </c>
      <c r="F14" s="88" t="s">
        <v>49</v>
      </c>
      <c r="G14" s="85" t="s">
        <v>24</v>
      </c>
      <c r="H14" s="88">
        <f>SUM(I14:L15)</f>
        <v>0.1</v>
      </c>
      <c r="I14" s="88">
        <f>1*1*0.06</f>
        <v>0.06</v>
      </c>
      <c r="J14" s="88">
        <f>1*1*0.04</f>
        <v>0.04</v>
      </c>
      <c r="K14" s="88"/>
      <c r="L14" s="88"/>
      <c r="M14" s="88"/>
      <c r="N14" s="88">
        <f>SUM(I14:K14)</f>
        <v>0.1</v>
      </c>
      <c r="O14" s="85"/>
      <c r="P14" s="85"/>
      <c r="Q14" s="85"/>
      <c r="R14" s="85"/>
    </row>
    <row r="15" spans="1:18" ht="15">
      <c r="A15" s="96"/>
      <c r="B15" s="86"/>
      <c r="C15" s="86"/>
      <c r="D15" s="84">
        <v>1</v>
      </c>
      <c r="E15" s="66"/>
      <c r="F15" s="89"/>
      <c r="G15" s="86"/>
      <c r="H15" s="89"/>
      <c r="I15" s="89"/>
      <c r="J15" s="89"/>
      <c r="K15" s="89"/>
      <c r="L15" s="89"/>
      <c r="M15" s="89"/>
      <c r="N15" s="89"/>
      <c r="O15" s="86"/>
      <c r="P15" s="86"/>
      <c r="Q15" s="86"/>
      <c r="R15" s="86"/>
    </row>
    <row r="16" spans="1:18" ht="14.25">
      <c r="A16" s="95"/>
      <c r="B16" s="85" t="s">
        <v>31</v>
      </c>
      <c r="C16" s="85" t="s">
        <v>24</v>
      </c>
      <c r="D16" s="93">
        <v>2</v>
      </c>
      <c r="E16" s="87" t="s">
        <v>47</v>
      </c>
      <c r="F16" s="88" t="s">
        <v>39</v>
      </c>
      <c r="G16" s="85" t="s">
        <v>24</v>
      </c>
      <c r="H16" s="88">
        <f>SUM(I16:L16)</f>
        <v>0.12</v>
      </c>
      <c r="I16" s="88">
        <f>D16*D17*0.06</f>
        <v>0.12</v>
      </c>
      <c r="J16" s="88"/>
      <c r="K16" s="88"/>
      <c r="L16" s="88"/>
      <c r="M16" s="88"/>
      <c r="N16" s="88">
        <f>SUM(I16:K16)</f>
        <v>0.12</v>
      </c>
      <c r="O16" s="85"/>
      <c r="P16" s="85"/>
      <c r="Q16" s="85"/>
      <c r="R16" s="85"/>
    </row>
    <row r="17" spans="1:18" ht="15">
      <c r="A17" s="96"/>
      <c r="B17" s="86"/>
      <c r="C17" s="86"/>
      <c r="D17" s="84" t="s">
        <v>50</v>
      </c>
      <c r="E17" s="66"/>
      <c r="F17" s="89"/>
      <c r="G17" s="86"/>
      <c r="H17" s="89"/>
      <c r="I17" s="89"/>
      <c r="J17" s="89"/>
      <c r="K17" s="89"/>
      <c r="L17" s="89"/>
      <c r="M17" s="89"/>
      <c r="N17" s="89"/>
      <c r="O17" s="86"/>
      <c r="P17" s="86"/>
      <c r="Q17" s="86"/>
      <c r="R17" s="86"/>
    </row>
    <row r="18" spans="1:18" ht="14.25">
      <c r="A18" s="95"/>
      <c r="B18" s="85" t="s">
        <v>32</v>
      </c>
      <c r="C18" s="85" t="s">
        <v>24</v>
      </c>
      <c r="D18" s="93">
        <v>2</v>
      </c>
      <c r="E18" s="87" t="s">
        <v>48</v>
      </c>
      <c r="F18" s="88" t="s">
        <v>35</v>
      </c>
      <c r="G18" s="85" t="s">
        <v>24</v>
      </c>
      <c r="H18" s="88">
        <f>SUM(I18:L18)</f>
        <v>0.018</v>
      </c>
      <c r="I18" s="88">
        <f>D18*D19*0.009</f>
        <v>0.018</v>
      </c>
      <c r="J18" s="88"/>
      <c r="K18" s="88"/>
      <c r="L18" s="88"/>
      <c r="M18" s="88"/>
      <c r="N18" s="88">
        <f>SUM(I18:K18)</f>
        <v>0.018</v>
      </c>
      <c r="O18" s="85"/>
      <c r="P18" s="85"/>
      <c r="Q18" s="85"/>
      <c r="R18" s="85"/>
    </row>
    <row r="19" spans="1:18" ht="15">
      <c r="A19" s="96"/>
      <c r="B19" s="86"/>
      <c r="C19" s="86"/>
      <c r="D19" s="84" t="s">
        <v>50</v>
      </c>
      <c r="E19" s="66"/>
      <c r="F19" s="89"/>
      <c r="G19" s="86"/>
      <c r="H19" s="89"/>
      <c r="I19" s="89"/>
      <c r="J19" s="89"/>
      <c r="K19" s="89"/>
      <c r="L19" s="89"/>
      <c r="M19" s="89"/>
      <c r="N19" s="89"/>
      <c r="O19" s="86"/>
      <c r="P19" s="86"/>
      <c r="Q19" s="86"/>
      <c r="R19" s="86"/>
    </row>
    <row r="20" spans="1:18" s="30" customFormat="1" ht="24" customHeight="1">
      <c r="A20" s="15"/>
      <c r="B20" s="90" t="s">
        <v>51</v>
      </c>
      <c r="C20" s="15"/>
      <c r="D20" s="11"/>
      <c r="E20" s="11"/>
      <c r="F20" s="11"/>
      <c r="G20" s="11"/>
      <c r="H20" s="97">
        <f>SUM(H13:H18)</f>
        <v>0.262</v>
      </c>
      <c r="I20" s="97">
        <f>SUM(I13:I18)</f>
        <v>0.214</v>
      </c>
      <c r="J20" s="97">
        <f>SUM(J13:J18)</f>
        <v>0.048</v>
      </c>
      <c r="K20" s="98"/>
      <c r="L20" s="98"/>
      <c r="M20" s="98"/>
      <c r="N20" s="97">
        <f>SUM(N13:N18)</f>
        <v>0.262</v>
      </c>
      <c r="O20" s="11"/>
      <c r="P20" s="11"/>
      <c r="Q20" s="11"/>
      <c r="R20" s="11"/>
    </row>
    <row r="21" spans="1:18" s="101" customFormat="1" ht="24" customHeight="1">
      <c r="A21" s="102"/>
      <c r="B21" s="99" t="s">
        <v>36</v>
      </c>
      <c r="C21" s="99"/>
      <c r="D21" s="99"/>
      <c r="E21" s="99"/>
      <c r="F21" s="99"/>
      <c r="G21" s="99"/>
      <c r="H21" s="99"/>
      <c r="I21" s="100">
        <f>N20/H20</f>
        <v>1</v>
      </c>
      <c r="J21" s="103"/>
      <c r="K21" s="103"/>
      <c r="L21" s="103"/>
      <c r="M21" s="103"/>
      <c r="N21" s="103"/>
      <c r="O21" s="104"/>
      <c r="P21" s="104"/>
      <c r="Q21" s="104"/>
      <c r="R21" s="105"/>
    </row>
    <row r="22" spans="1:18" ht="12.75">
      <c r="A22" s="31"/>
      <c r="B22" s="35"/>
      <c r="C22" s="36"/>
      <c r="D22" s="37"/>
      <c r="E22" s="36"/>
      <c r="F22" s="34"/>
      <c r="G22" s="34"/>
      <c r="H22" s="32"/>
      <c r="I22" s="32"/>
      <c r="J22" s="32"/>
      <c r="K22" s="32"/>
      <c r="L22" s="32"/>
      <c r="M22" s="32"/>
      <c r="N22" s="32"/>
      <c r="O22" s="33"/>
      <c r="P22" s="33"/>
      <c r="Q22" s="33"/>
      <c r="R22" s="34"/>
    </row>
    <row r="23" ht="12.75">
      <c r="N23" s="18" t="s">
        <v>20</v>
      </c>
    </row>
    <row r="24" spans="1:256" s="39" customFormat="1" ht="24" customHeight="1">
      <c r="A24" s="38"/>
      <c r="B24" s="74" t="s">
        <v>21</v>
      </c>
      <c r="C24" s="75"/>
      <c r="D24" s="75"/>
      <c r="E24" s="75"/>
      <c r="F24" s="75"/>
      <c r="G24" s="75"/>
      <c r="H24" s="75"/>
      <c r="I24" s="38"/>
      <c r="J24" s="38"/>
      <c r="K24" s="38"/>
      <c r="L24" s="18"/>
      <c r="M24" s="76" t="str">
        <f>K6</f>
        <v> Имяреков Имярек Имярекович</v>
      </c>
      <c r="N24" s="76"/>
      <c r="O24" s="76"/>
      <c r="P24" s="76"/>
      <c r="Q24" s="7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ht="27.75" customHeight="1">
      <c r="A25" s="17"/>
      <c r="B25" s="77" t="s">
        <v>23</v>
      </c>
      <c r="C25" s="77"/>
      <c r="D25" s="77"/>
      <c r="E25" s="77"/>
      <c r="F25" s="91"/>
      <c r="G25" s="91"/>
      <c r="H25" s="92" t="s">
        <v>52</v>
      </c>
      <c r="I25" s="92"/>
      <c r="J25" s="92"/>
      <c r="K25" s="69"/>
      <c r="L25" s="69"/>
      <c r="M25" s="69"/>
      <c r="N25" s="69"/>
      <c r="O25" s="40"/>
      <c r="P25" s="40"/>
      <c r="Q25" s="83" t="s">
        <v>42</v>
      </c>
      <c r="R25" s="83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ht="18.75">
      <c r="A26" s="41"/>
      <c r="B26" s="41"/>
      <c r="C26" s="42" t="s">
        <v>13</v>
      </c>
      <c r="D26" s="41"/>
      <c r="E26" s="41"/>
      <c r="F26" s="41"/>
      <c r="G26" s="41"/>
      <c r="H26" s="41"/>
      <c r="I26" s="41"/>
      <c r="J26" s="41"/>
      <c r="K26" s="112" t="s">
        <v>54</v>
      </c>
      <c r="L26" s="112"/>
      <c r="M26" s="112"/>
      <c r="N26" s="112"/>
      <c r="O26" s="42" t="s">
        <v>13</v>
      </c>
      <c r="P26" s="113"/>
      <c r="Q26" s="113" t="s">
        <v>53</v>
      </c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</row>
    <row r="27" spans="1:18" ht="18.75">
      <c r="A27" s="44"/>
      <c r="D27" s="45"/>
      <c r="E27" s="46"/>
      <c r="F27" s="44"/>
      <c r="G27" s="44"/>
      <c r="H27" s="44"/>
      <c r="I27" s="44"/>
      <c r="J27" s="44"/>
      <c r="K27" s="44"/>
      <c r="L27" s="44"/>
      <c r="M27" s="47"/>
      <c r="N27" s="44"/>
      <c r="O27" s="44"/>
      <c r="P27" s="44"/>
      <c r="Q27" s="44"/>
      <c r="R27" s="44"/>
    </row>
    <row r="32" spans="1:18" s="29" customFormat="1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5" ht="29.25" customHeight="1"/>
    <row r="36" ht="26.25" customHeight="1"/>
    <row r="37" spans="1:18" s="39" customFormat="1" ht="19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</sheetData>
  <sheetProtection/>
  <mergeCells count="85">
    <mergeCell ref="K25:N25"/>
    <mergeCell ref="K26:N26"/>
    <mergeCell ref="A14:A15"/>
    <mergeCell ref="A16:A17"/>
    <mergeCell ref="A18:A19"/>
    <mergeCell ref="B6:J6"/>
    <mergeCell ref="N18:N19"/>
    <mergeCell ref="O18:O19"/>
    <mergeCell ref="P18:P19"/>
    <mergeCell ref="Q18:Q19"/>
    <mergeCell ref="R18:R19"/>
    <mergeCell ref="H14:H15"/>
    <mergeCell ref="H18:H19"/>
    <mergeCell ref="I18:I19"/>
    <mergeCell ref="J18:J19"/>
    <mergeCell ref="K18:K19"/>
    <mergeCell ref="L18:L19"/>
    <mergeCell ref="M18:M19"/>
    <mergeCell ref="O16:O17"/>
    <mergeCell ref="P16:P17"/>
    <mergeCell ref="Q16:Q17"/>
    <mergeCell ref="R16:R17"/>
    <mergeCell ref="B18:B19"/>
    <mergeCell ref="C18:C19"/>
    <mergeCell ref="E18:E19"/>
    <mergeCell ref="F18:F19"/>
    <mergeCell ref="G18:G19"/>
    <mergeCell ref="I16:I17"/>
    <mergeCell ref="J16:J17"/>
    <mergeCell ref="K16:K17"/>
    <mergeCell ref="L16:L17"/>
    <mergeCell ref="M16:M17"/>
    <mergeCell ref="N16:N17"/>
    <mergeCell ref="P14:P15"/>
    <mergeCell ref="Q14:Q15"/>
    <mergeCell ref="R14:R15"/>
    <mergeCell ref="B16:B17"/>
    <mergeCell ref="C16:C17"/>
    <mergeCell ref="E16:E17"/>
    <mergeCell ref="F16:F17"/>
    <mergeCell ref="G16:G17"/>
    <mergeCell ref="H16:H17"/>
    <mergeCell ref="J14:J15"/>
    <mergeCell ref="K14:K15"/>
    <mergeCell ref="L14:L15"/>
    <mergeCell ref="M14:M15"/>
    <mergeCell ref="N14:N15"/>
    <mergeCell ref="O14:O15"/>
    <mergeCell ref="B14:B15"/>
    <mergeCell ref="C14:C15"/>
    <mergeCell ref="E14:E15"/>
    <mergeCell ref="F14:F15"/>
    <mergeCell ref="G14:G15"/>
    <mergeCell ref="I14:I15"/>
    <mergeCell ref="N9:Q9"/>
    <mergeCell ref="B24:H24"/>
    <mergeCell ref="M24:Q24"/>
    <mergeCell ref="B21:H21"/>
    <mergeCell ref="B25:E25"/>
    <mergeCell ref="I9:I10"/>
    <mergeCell ref="B12:R12"/>
    <mergeCell ref="M8:M10"/>
    <mergeCell ref="N8:Q8"/>
    <mergeCell ref="I8:L8"/>
    <mergeCell ref="E9:E10"/>
    <mergeCell ref="F9:F10"/>
    <mergeCell ref="Q25:R25"/>
    <mergeCell ref="L9:L10"/>
    <mergeCell ref="H8:H10"/>
    <mergeCell ref="R8:R10"/>
    <mergeCell ref="J9:J10"/>
    <mergeCell ref="K9:K10"/>
    <mergeCell ref="A8:A10"/>
    <mergeCell ref="B8:B10"/>
    <mergeCell ref="C8:C10"/>
    <mergeCell ref="D8:D9"/>
    <mergeCell ref="E8:G8"/>
    <mergeCell ref="G9:G10"/>
    <mergeCell ref="N1:R1"/>
    <mergeCell ref="N3:R3"/>
    <mergeCell ref="N4:R4"/>
    <mergeCell ref="D5:R5"/>
    <mergeCell ref="B7:D7"/>
    <mergeCell ref="I7:L7"/>
    <mergeCell ref="I2:L3"/>
  </mergeCells>
  <printOptions/>
  <pageMargins left="0.66" right="0.2" top="0.5" bottom="0.5" header="0.5" footer="0.5"/>
  <pageSetup fitToWidth="2" horizontalDpi="600" verticalDpi="600" orientation="landscape" paperSize="9" scale="7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Вашуркин Валерий Валерьевич</cp:lastModifiedBy>
  <cp:lastPrinted>2023-03-20T14:16:32Z</cp:lastPrinted>
  <dcterms:created xsi:type="dcterms:W3CDTF">1996-10-08T23:32:33Z</dcterms:created>
  <dcterms:modified xsi:type="dcterms:W3CDTF">2023-10-19T10:50:34Z</dcterms:modified>
  <cp:category/>
  <cp:version/>
  <cp:contentType/>
  <cp:contentStatus/>
</cp:coreProperties>
</file>